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455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<sst xmlns="http://schemas.openxmlformats.org/spreadsheetml/2006/main" count="113" uniqueCount="76">
  <si>
    <t>Бланк заказа Мирмакс</t>
  </si>
  <si>
    <t>Цены указаны в</t>
  </si>
  <si>
    <t>Клиент:</t>
  </si>
  <si>
    <t>Сумма заказа:</t>
  </si>
  <si>
    <t>Скидка (%):</t>
  </si>
  <si>
    <t>Сумма со скидкой:</t>
  </si>
  <si>
    <t>Артикул</t>
  </si>
  <si>
    <t>Изображение</t>
  </si>
  <si>
    <t>Товар</t>
  </si>
  <si>
    <t>Размеры</t>
  </si>
  <si>
    <t>Штук в</t>
  </si>
  <si>
    <t>Цена</t>
  </si>
  <si>
    <t>Заказ</t>
  </si>
  <si>
    <t>Остатки и заказ по размерам</t>
  </si>
  <si>
    <t>Сумма</t>
  </si>
  <si>
    <t>Приме-</t>
  </si>
  <si>
    <t>упаковке</t>
  </si>
  <si>
    <t>оптовая</t>
  </si>
  <si>
    <t>штук</t>
  </si>
  <si>
    <t>S</t>
  </si>
  <si>
    <t>SM</t>
  </si>
  <si>
    <t>M</t>
  </si>
  <si>
    <t>ML</t>
  </si>
  <si>
    <t>L</t>
  </si>
  <si>
    <t>XL</t>
  </si>
  <si>
    <t>XXL</t>
  </si>
  <si>
    <t>сумма</t>
  </si>
  <si>
    <t>со скидкой</t>
  </si>
  <si>
    <t>чание</t>
  </si>
  <si>
    <t>Итого:</t>
  </si>
  <si>
    <t>сумма:</t>
  </si>
  <si>
    <t>сумма со скидкой:</t>
  </si>
  <si>
    <t>руб.</t>
  </si>
  <si>
    <t xml:space="preserve">111-20-215-000           </t>
  </si>
  <si>
    <t>111-20-215-000 Брюки детские (80-86)</t>
  </si>
  <si>
    <t>80,86</t>
  </si>
  <si>
    <t>S(80)</t>
  </si>
  <si>
    <t>SM(86)</t>
  </si>
  <si>
    <t>M( )</t>
  </si>
  <si>
    <t>ML( )</t>
  </si>
  <si>
    <t>L( )</t>
  </si>
  <si>
    <t>XL( )</t>
  </si>
  <si>
    <t>XXL( )</t>
  </si>
  <si>
    <t xml:space="preserve">111-19-016-000           </t>
  </si>
  <si>
    <t>111-19-016-000 Шорты детские  (68-74)</t>
  </si>
  <si>
    <t>68</t>
  </si>
  <si>
    <t>S(68)</t>
  </si>
  <si>
    <t>SM(74)</t>
  </si>
  <si>
    <t xml:space="preserve">111-19-017-000           </t>
  </si>
  <si>
    <t>111-19-017-000 Шорты детские  (80-86)</t>
  </si>
  <si>
    <t>80</t>
  </si>
  <si>
    <t xml:space="preserve">121-19-012-000           </t>
  </si>
  <si>
    <t>121-19-012-000 Шорты детские (104-110)</t>
  </si>
  <si>
    <t>104,110</t>
  </si>
  <si>
    <t>S(104)</t>
  </si>
  <si>
    <t>SM(110)</t>
  </si>
  <si>
    <t xml:space="preserve">121-40-099-000           </t>
  </si>
  <si>
    <t>121-40-099-000 Кофта детская (104-110)</t>
  </si>
  <si>
    <t xml:space="preserve">121-20-179-000           </t>
  </si>
  <si>
    <t>121-20-179-000 Брюки детские (104-110)</t>
  </si>
  <si>
    <t>104</t>
  </si>
  <si>
    <t xml:space="preserve">121-20-180-000           </t>
  </si>
  <si>
    <t>121-20-180-000 Брюки детские (116-134)</t>
  </si>
  <si>
    <t>116</t>
  </si>
  <si>
    <t>S(116)</t>
  </si>
  <si>
    <t>SM(122)</t>
  </si>
  <si>
    <t>M(128)</t>
  </si>
  <si>
    <t>ML(134)</t>
  </si>
  <si>
    <t>MARIQUITA РАСПРОДАЖА</t>
  </si>
  <si>
    <t>MARIQUITA ЛЕТО</t>
  </si>
  <si>
    <t>MARIQUITA ЛЕТО 2011</t>
  </si>
  <si>
    <t>BLUE MARINE</t>
  </si>
  <si>
    <t>BOUMBY</t>
  </si>
  <si>
    <t>MARIQUITA ЛЕТО 2012</t>
  </si>
  <si>
    <t>JUNGLE DRUM</t>
  </si>
  <si>
    <t>MAMMA MIA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</si>
</sst>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6"/>
      <name val="Arial Cyr"/>
      <family val="0"/>
    </font>
    <font>
      <b/>
      <u val="single"/>
      <sz val="20"/>
      <color indexed="8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20"/>
      <color theme="1"/>
      <name val="Arial"/>
      <family val="2"/>
    </font>
    <font>
      <b/>
      <u val="single"/>
      <sz val="18"/>
      <color theme="1"/>
      <name val="Arial"/>
      <family val="2"/>
    </font>
    <font>
      <b/>
      <u val="single"/>
      <sz val="16"/>
      <color theme="1"/>
      <name val="Arial"/>
      <family val="2"/>
    </font>
    <font>
      <b/>
      <u val="single"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33" borderId="10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33" borderId="0" xfId="0" applyFont="1" applyFill="1" applyAlignment="1" applyProtection="1">
      <alignment horizontal="left"/>
      <protection locked="0"/>
    </xf>
    <xf numFmtId="4" fontId="19" fillId="0" borderId="1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49" fontId="26" fillId="0" borderId="26" xfId="0" applyNumberFormat="1" applyFont="1" applyBorder="1" applyAlignment="1">
      <alignment horizontal="left" vertical="center"/>
    </xf>
    <xf numFmtId="0" fontId="26" fillId="0" borderId="27" xfId="0" applyFont="1" applyBorder="1" applyAlignment="1">
      <alignment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26" xfId="0" applyFont="1" applyBorder="1" applyAlignment="1" quotePrefix="1">
      <alignment horizontal="center" vertical="center" wrapText="1"/>
    </xf>
    <xf numFmtId="0" fontId="26" fillId="0" borderId="26" xfId="0" applyNumberFormat="1" applyFont="1" applyBorder="1" applyAlignment="1">
      <alignment horizontal="center" vertical="center"/>
    </xf>
    <xf numFmtId="4" fontId="26" fillId="0" borderId="26" xfId="0" applyNumberFormat="1" applyFont="1" applyBorder="1" applyAlignment="1">
      <alignment horizontal="right" vertical="center"/>
    </xf>
    <xf numFmtId="0" fontId="20" fillId="33" borderId="26" xfId="0" applyFont="1" applyFill="1" applyBorder="1" applyAlignment="1" applyProtection="1">
      <alignment horizontal="center" vertical="center"/>
      <protection locked="0"/>
    </xf>
    <xf numFmtId="0" fontId="20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33" borderId="26" xfId="0" applyFont="1" applyFill="1" applyBorder="1" applyAlignment="1" applyProtection="1">
      <alignment horizontal="center" vertical="center"/>
      <protection locked="0"/>
    </xf>
    <xf numFmtId="49" fontId="26" fillId="0" borderId="26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25" fillId="0" borderId="0" xfId="0" applyFont="1" applyFill="1" applyBorder="1" applyAlignment="1">
      <alignment horizontal="right" vertical="top" wrapText="1"/>
    </xf>
    <xf numFmtId="164" fontId="27" fillId="0" borderId="0" xfId="0" applyNumberFormat="1" applyFont="1" applyAlignment="1">
      <alignment horizontal="right"/>
    </xf>
    <xf numFmtId="164" fontId="2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4" fillId="35" borderId="26" xfId="0" applyFont="1" applyFill="1" applyBorder="1" applyAlignment="1" applyProtection="1">
      <alignment horizontal="center" vertical="center"/>
      <protection/>
    </xf>
    <xf numFmtId="0" fontId="48" fillId="0" borderId="14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/>
    </xf>
    <xf numFmtId="0" fontId="50" fillId="0" borderId="3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9</xdr:row>
      <xdr:rowOff>66675</xdr:rowOff>
    </xdr:from>
    <xdr:to>
      <xdr:col>1</xdr:col>
      <xdr:colOff>1647825</xdr:colOff>
      <xdr:row>9</xdr:row>
      <xdr:rowOff>1962150</xdr:rowOff>
    </xdr:to>
    <xdr:pic>
      <xdr:nvPicPr>
        <xdr:cNvPr id="1" name="Рисунок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19175" y="2200275"/>
          <a:ext cx="13430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</xdr:row>
      <xdr:rowOff>66675</xdr:rowOff>
    </xdr:from>
    <xdr:to>
      <xdr:col>1</xdr:col>
      <xdr:colOff>1933575</xdr:colOff>
      <xdr:row>11</xdr:row>
      <xdr:rowOff>1428750</xdr:rowOff>
    </xdr:to>
    <xdr:pic>
      <xdr:nvPicPr>
        <xdr:cNvPr id="2" name="Рисунок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42950" y="4457700"/>
          <a:ext cx="1905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66675</xdr:rowOff>
    </xdr:from>
    <xdr:to>
      <xdr:col>1</xdr:col>
      <xdr:colOff>1933575</xdr:colOff>
      <xdr:row>12</xdr:row>
      <xdr:rowOff>1428750</xdr:rowOff>
    </xdr:to>
    <xdr:pic>
      <xdr:nvPicPr>
        <xdr:cNvPr id="3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42950" y="5943600"/>
          <a:ext cx="1905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</xdr:row>
      <xdr:rowOff>66675</xdr:rowOff>
    </xdr:from>
    <xdr:to>
      <xdr:col>1</xdr:col>
      <xdr:colOff>1933575</xdr:colOff>
      <xdr:row>15</xdr:row>
      <xdr:rowOff>1438275</xdr:rowOff>
    </xdr:to>
    <xdr:pic>
      <xdr:nvPicPr>
        <xdr:cNvPr id="4" name="Рисунок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2950" y="7915275"/>
          <a:ext cx="1905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66675</xdr:rowOff>
    </xdr:from>
    <xdr:to>
      <xdr:col>1</xdr:col>
      <xdr:colOff>1838325</xdr:colOff>
      <xdr:row>16</xdr:row>
      <xdr:rowOff>1962150</xdr:rowOff>
    </xdr:to>
    <xdr:pic>
      <xdr:nvPicPr>
        <xdr:cNvPr id="5" name="Рисунок 1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28675" y="9410700"/>
          <a:ext cx="17240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18</xdr:row>
      <xdr:rowOff>66675</xdr:rowOff>
    </xdr:from>
    <xdr:to>
      <xdr:col>1</xdr:col>
      <xdr:colOff>1323975</xdr:colOff>
      <xdr:row>18</xdr:row>
      <xdr:rowOff>1962150</xdr:rowOff>
    </xdr:to>
    <xdr:pic>
      <xdr:nvPicPr>
        <xdr:cNvPr id="6" name="Рисунок 1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343025" y="11668125"/>
          <a:ext cx="6953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19</xdr:row>
      <xdr:rowOff>66675</xdr:rowOff>
    </xdr:from>
    <xdr:to>
      <xdr:col>1</xdr:col>
      <xdr:colOff>1323975</xdr:colOff>
      <xdr:row>19</xdr:row>
      <xdr:rowOff>1962150</xdr:rowOff>
    </xdr:to>
    <xdr:pic>
      <xdr:nvPicPr>
        <xdr:cNvPr id="7" name="Рисунок 1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343025" y="13696950"/>
          <a:ext cx="6953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10.7109375" style="0" customWidth="1"/>
    <col min="2" max="2" width="30.57421875" style="0" customWidth="1"/>
    <col min="3" max="3" width="38.140625" style="0" customWidth="1"/>
    <col min="4" max="4" width="13.57421875" style="0" customWidth="1"/>
    <col min="5" max="5" width="11.28125" style="0" customWidth="1"/>
    <col min="6" max="6" width="9.7109375" style="0" customWidth="1"/>
    <col min="7" max="7" width="9.140625" style="4" customWidth="1"/>
    <col min="8" max="22" width="8.57421875" style="0" customWidth="1"/>
    <col min="23" max="23" width="10.7109375" style="0" customWidth="1"/>
    <col min="24" max="25" width="10.421875" style="0" customWidth="1"/>
    <col min="256" max="16384" width="10.7109375" style="0" customWidth="1"/>
  </cols>
  <sheetData>
    <row r="1" spans="3:23" ht="18">
      <c r="C1" s="1" t="s">
        <v>0</v>
      </c>
      <c r="E1" s="2" t="s">
        <v>1</v>
      </c>
      <c r="F1" s="3" t="s">
        <v>32</v>
      </c>
      <c r="H1" s="5"/>
      <c r="I1" s="6">
        <f>IF(H1="",""," - минимальный заказ")</f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7">
        <f>IF(H1="",""," - минимальный заказ")</f>
      </c>
    </row>
    <row r="2" spans="1:22" ht="15.75" thickBot="1">
      <c r="A2" s="8" t="s">
        <v>2</v>
      </c>
      <c r="B2" s="8"/>
      <c r="C2" s="9"/>
      <c r="D2" s="9"/>
      <c r="E2" s="10" t="s">
        <v>3</v>
      </c>
      <c r="G2" s="11">
        <f>SUM(W:W)</f>
        <v>0</v>
      </c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3:22" ht="15.75" thickBot="1">
      <c r="C3" s="13" t="s">
        <v>4</v>
      </c>
      <c r="D3" s="14"/>
      <c r="E3" s="8" t="s">
        <v>5</v>
      </c>
      <c r="G3" s="15">
        <f>G2*(100-D3)/100</f>
        <v>0</v>
      </c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5" ht="15">
      <c r="A4" s="17" t="s">
        <v>6</v>
      </c>
      <c r="B4" s="17" t="s">
        <v>7</v>
      </c>
      <c r="C4" s="18" t="s">
        <v>8</v>
      </c>
      <c r="D4" s="17" t="s">
        <v>9</v>
      </c>
      <c r="E4" s="19" t="s">
        <v>10</v>
      </c>
      <c r="F4" s="20" t="s">
        <v>11</v>
      </c>
      <c r="G4" s="21" t="s">
        <v>12</v>
      </c>
      <c r="H4" s="22" t="s">
        <v>12</v>
      </c>
      <c r="I4" s="23" t="s">
        <v>13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/>
      <c r="W4" s="26" t="s">
        <v>12</v>
      </c>
      <c r="X4" s="27" t="s">
        <v>14</v>
      </c>
      <c r="Y4" s="22" t="s">
        <v>15</v>
      </c>
    </row>
    <row r="5" spans="1:25" ht="15.75" thickBot="1">
      <c r="A5" s="28"/>
      <c r="B5" s="29"/>
      <c r="C5" s="30"/>
      <c r="D5" s="28"/>
      <c r="E5" s="31" t="s">
        <v>16</v>
      </c>
      <c r="F5" s="32" t="s">
        <v>17</v>
      </c>
      <c r="G5" s="33"/>
      <c r="H5" s="31" t="s">
        <v>18</v>
      </c>
      <c r="I5" s="34" t="s">
        <v>19</v>
      </c>
      <c r="J5" s="35"/>
      <c r="K5" s="36" t="s">
        <v>20</v>
      </c>
      <c r="L5" s="35"/>
      <c r="M5" s="36" t="s">
        <v>21</v>
      </c>
      <c r="N5" s="35"/>
      <c r="O5" s="36" t="s">
        <v>22</v>
      </c>
      <c r="P5" s="35"/>
      <c r="Q5" s="36" t="s">
        <v>23</v>
      </c>
      <c r="R5" s="35"/>
      <c r="S5" s="36" t="s">
        <v>24</v>
      </c>
      <c r="T5" s="35"/>
      <c r="U5" s="36" t="s">
        <v>25</v>
      </c>
      <c r="V5" s="37"/>
      <c r="W5" s="38" t="s">
        <v>26</v>
      </c>
      <c r="X5" s="39" t="s">
        <v>27</v>
      </c>
      <c r="Y5" s="40" t="s">
        <v>28</v>
      </c>
    </row>
    <row r="6" spans="3:8" ht="26.25">
      <c r="C6" s="61" t="s">
        <v>68</v>
      </c>
      <c r="D6" s="61"/>
      <c r="E6" s="61"/>
      <c r="F6" s="61"/>
      <c r="G6" s="61"/>
      <c r="H6" s="61"/>
    </row>
    <row r="7" spans="3:8" ht="23.25">
      <c r="C7" s="62" t="s">
        <v>69</v>
      </c>
      <c r="D7" s="62"/>
      <c r="E7" s="62"/>
      <c r="F7" s="62"/>
      <c r="G7" s="62"/>
      <c r="H7" s="62"/>
    </row>
    <row r="8" spans="3:8" ht="20.25">
      <c r="C8" s="63" t="s">
        <v>70</v>
      </c>
      <c r="D8" s="63"/>
      <c r="E8" s="63"/>
      <c r="F8" s="63"/>
      <c r="G8" s="63"/>
      <c r="H8" s="63"/>
    </row>
    <row r="9" spans="3:8" ht="18">
      <c r="C9" s="64" t="s">
        <v>71</v>
      </c>
      <c r="D9" s="64"/>
      <c r="E9" s="64"/>
      <c r="F9" s="64"/>
      <c r="G9" s="64"/>
      <c r="H9" s="64"/>
    </row>
    <row r="10" spans="1:25" s="52" customFormat="1" ht="159.75" customHeight="1">
      <c r="A10" s="41" t="s">
        <v>33</v>
      </c>
      <c r="B10" s="42"/>
      <c r="C10" s="43" t="s">
        <v>34</v>
      </c>
      <c r="D10" s="44" t="s">
        <v>35</v>
      </c>
      <c r="E10" s="45">
        <v>2</v>
      </c>
      <c r="F10" s="46">
        <v>765.82</v>
      </c>
      <c r="G10" s="47">
        <f>J10+L10+N10+P10+R10+T10+V10</f>
        <v>0</v>
      </c>
      <c r="H10" s="48">
        <f>IF($H$1="",1,$H$1)*G10</f>
        <v>0</v>
      </c>
      <c r="I10" s="49" t="s">
        <v>36</v>
      </c>
      <c r="J10" s="50"/>
      <c r="K10" s="49" t="s">
        <v>37</v>
      </c>
      <c r="L10" s="50"/>
      <c r="M10" s="49" t="s">
        <v>38</v>
      </c>
      <c r="N10" s="60"/>
      <c r="O10" s="49" t="s">
        <v>39</v>
      </c>
      <c r="P10" s="60"/>
      <c r="Q10" s="49" t="s">
        <v>40</v>
      </c>
      <c r="R10" s="60"/>
      <c r="S10" s="49" t="s">
        <v>41</v>
      </c>
      <c r="T10" s="60"/>
      <c r="U10" s="49" t="s">
        <v>42</v>
      </c>
      <c r="V10" s="60"/>
      <c r="W10" s="46">
        <f>F10*H10</f>
        <v>0</v>
      </c>
      <c r="X10" s="46">
        <f>W10*(100-D$3)/100</f>
        <v>0</v>
      </c>
      <c r="Y10" s="51"/>
    </row>
    <row r="11" spans="3:8" ht="18">
      <c r="C11" s="65" t="s">
        <v>72</v>
      </c>
      <c r="D11" s="65"/>
      <c r="E11" s="65"/>
      <c r="F11" s="65"/>
      <c r="G11" s="65"/>
      <c r="H11" s="65"/>
    </row>
    <row r="12" spans="1:25" s="52" customFormat="1" ht="117" customHeight="1">
      <c r="A12" s="41" t="s">
        <v>43</v>
      </c>
      <c r="B12" s="42"/>
      <c r="C12" s="43" t="s">
        <v>44</v>
      </c>
      <c r="D12" s="44" t="s">
        <v>45</v>
      </c>
      <c r="E12" s="45">
        <v>1</v>
      </c>
      <c r="F12" s="46">
        <v>495.21</v>
      </c>
      <c r="G12" s="47">
        <f>J12+L12+N12+P12+R12+T12+V12</f>
        <v>0</v>
      </c>
      <c r="H12" s="48">
        <f>IF($H$1="",1,$H$1)*G12</f>
        <v>0</v>
      </c>
      <c r="I12" s="49" t="s">
        <v>46</v>
      </c>
      <c r="J12" s="50"/>
      <c r="K12" s="49" t="s">
        <v>47</v>
      </c>
      <c r="L12" s="60"/>
      <c r="M12" s="49" t="s">
        <v>38</v>
      </c>
      <c r="N12" s="60"/>
      <c r="O12" s="49" t="s">
        <v>39</v>
      </c>
      <c r="P12" s="60"/>
      <c r="Q12" s="49" t="s">
        <v>40</v>
      </c>
      <c r="R12" s="60"/>
      <c r="S12" s="49" t="s">
        <v>41</v>
      </c>
      <c r="T12" s="60"/>
      <c r="U12" s="49" t="s">
        <v>42</v>
      </c>
      <c r="V12" s="60"/>
      <c r="W12" s="46">
        <f>F12*H12</f>
        <v>0</v>
      </c>
      <c r="X12" s="46">
        <f>W12*(100-D$3)/100</f>
        <v>0</v>
      </c>
      <c r="Y12" s="51"/>
    </row>
    <row r="13" spans="1:25" s="52" customFormat="1" ht="117" customHeight="1">
      <c r="A13" s="41" t="s">
        <v>48</v>
      </c>
      <c r="B13" s="42"/>
      <c r="C13" s="43" t="s">
        <v>49</v>
      </c>
      <c r="D13" s="44" t="s">
        <v>50</v>
      </c>
      <c r="E13" s="45">
        <v>1</v>
      </c>
      <c r="F13" s="46">
        <v>569.81</v>
      </c>
      <c r="G13" s="47">
        <f>J13+L13+N13+P13+R13+T13+V13</f>
        <v>0</v>
      </c>
      <c r="H13" s="48">
        <f>IF($H$1="",1,$H$1)*G13</f>
        <v>0</v>
      </c>
      <c r="I13" s="49" t="s">
        <v>36</v>
      </c>
      <c r="J13" s="50"/>
      <c r="K13" s="49" t="s">
        <v>37</v>
      </c>
      <c r="L13" s="60"/>
      <c r="M13" s="49" t="s">
        <v>38</v>
      </c>
      <c r="N13" s="60"/>
      <c r="O13" s="49" t="s">
        <v>39</v>
      </c>
      <c r="P13" s="60"/>
      <c r="Q13" s="49" t="s">
        <v>40</v>
      </c>
      <c r="R13" s="60"/>
      <c r="S13" s="49" t="s">
        <v>41</v>
      </c>
      <c r="T13" s="60"/>
      <c r="U13" s="49" t="s">
        <v>42</v>
      </c>
      <c r="V13" s="60"/>
      <c r="W13" s="46">
        <f>F13*H13</f>
        <v>0</v>
      </c>
      <c r="X13" s="46">
        <f>W13*(100-D$3)/100</f>
        <v>0</v>
      </c>
      <c r="Y13" s="51"/>
    </row>
    <row r="14" spans="3:8" ht="20.25">
      <c r="C14" s="66" t="s">
        <v>73</v>
      </c>
      <c r="D14" s="66"/>
      <c r="E14" s="66"/>
      <c r="F14" s="66"/>
      <c r="G14" s="66"/>
      <c r="H14" s="66"/>
    </row>
    <row r="15" spans="3:8" ht="18">
      <c r="C15" s="64" t="s">
        <v>74</v>
      </c>
      <c r="D15" s="64"/>
      <c r="E15" s="64"/>
      <c r="F15" s="64"/>
      <c r="G15" s="64"/>
      <c r="H15" s="64"/>
    </row>
    <row r="16" spans="1:25" s="52" customFormat="1" ht="117.75" customHeight="1">
      <c r="A16" s="41" t="s">
        <v>51</v>
      </c>
      <c r="B16" s="42"/>
      <c r="C16" s="43" t="s">
        <v>52</v>
      </c>
      <c r="D16" s="44" t="s">
        <v>53</v>
      </c>
      <c r="E16" s="45">
        <v>2</v>
      </c>
      <c r="F16" s="46">
        <v>482.51</v>
      </c>
      <c r="G16" s="47">
        <f>J16+L16+N16+P16+R16+T16+V16</f>
        <v>0</v>
      </c>
      <c r="H16" s="48">
        <f>IF($H$1="",1,$H$1)*G16</f>
        <v>0</v>
      </c>
      <c r="I16" s="49" t="s">
        <v>54</v>
      </c>
      <c r="J16" s="50"/>
      <c r="K16" s="49" t="s">
        <v>55</v>
      </c>
      <c r="L16" s="50"/>
      <c r="M16" s="49" t="s">
        <v>38</v>
      </c>
      <c r="N16" s="60"/>
      <c r="O16" s="49" t="s">
        <v>39</v>
      </c>
      <c r="P16" s="60"/>
      <c r="Q16" s="49" t="s">
        <v>40</v>
      </c>
      <c r="R16" s="60"/>
      <c r="S16" s="49" t="s">
        <v>41</v>
      </c>
      <c r="T16" s="60"/>
      <c r="U16" s="49" t="s">
        <v>42</v>
      </c>
      <c r="V16" s="60"/>
      <c r="W16" s="46">
        <f>F16*H16</f>
        <v>0</v>
      </c>
      <c r="X16" s="46">
        <f>W16*(100-D$3)/100</f>
        <v>0</v>
      </c>
      <c r="Y16" s="51"/>
    </row>
    <row r="17" spans="1:25" s="52" customFormat="1" ht="159.75" customHeight="1">
      <c r="A17" s="41" t="s">
        <v>56</v>
      </c>
      <c r="B17" s="42"/>
      <c r="C17" s="43" t="s">
        <v>57</v>
      </c>
      <c r="D17" s="44" t="s">
        <v>53</v>
      </c>
      <c r="E17" s="45">
        <v>2</v>
      </c>
      <c r="F17" s="46">
        <v>812.65</v>
      </c>
      <c r="G17" s="47">
        <f>J17+L17+N17+P17+R17+T17+V17</f>
        <v>0</v>
      </c>
      <c r="H17" s="48">
        <f>IF($H$1="",1,$H$1)*G17</f>
        <v>0</v>
      </c>
      <c r="I17" s="49" t="s">
        <v>54</v>
      </c>
      <c r="J17" s="50"/>
      <c r="K17" s="49" t="s">
        <v>55</v>
      </c>
      <c r="L17" s="50"/>
      <c r="M17" s="49" t="s">
        <v>38</v>
      </c>
      <c r="N17" s="60"/>
      <c r="O17" s="49" t="s">
        <v>39</v>
      </c>
      <c r="P17" s="60"/>
      <c r="Q17" s="49" t="s">
        <v>40</v>
      </c>
      <c r="R17" s="60"/>
      <c r="S17" s="49" t="s">
        <v>41</v>
      </c>
      <c r="T17" s="60"/>
      <c r="U17" s="49" t="s">
        <v>42</v>
      </c>
      <c r="V17" s="60"/>
      <c r="W17" s="46">
        <f>F17*H17</f>
        <v>0</v>
      </c>
      <c r="X17" s="46">
        <f>W17*(100-D$3)/100</f>
        <v>0</v>
      </c>
      <c r="Y17" s="51"/>
    </row>
    <row r="18" spans="3:8" ht="18">
      <c r="C18" s="65" t="s">
        <v>75</v>
      </c>
      <c r="D18" s="65"/>
      <c r="E18" s="65"/>
      <c r="F18" s="65"/>
      <c r="G18" s="65"/>
      <c r="H18" s="65"/>
    </row>
    <row r="19" spans="1:25" s="52" customFormat="1" ht="159.75" customHeight="1">
      <c r="A19" s="41" t="s">
        <v>58</v>
      </c>
      <c r="B19" s="42"/>
      <c r="C19" s="43" t="s">
        <v>59</v>
      </c>
      <c r="D19" s="44" t="s">
        <v>60</v>
      </c>
      <c r="E19" s="45">
        <v>1</v>
      </c>
      <c r="F19" s="46">
        <v>911.36</v>
      </c>
      <c r="G19" s="47">
        <f>J19+L19+N19+P19+R19+T19+V19</f>
        <v>0</v>
      </c>
      <c r="H19" s="48">
        <f>IF($H$1="",1,$H$1)*G19</f>
        <v>0</v>
      </c>
      <c r="I19" s="49" t="s">
        <v>54</v>
      </c>
      <c r="J19" s="50"/>
      <c r="K19" s="49" t="s">
        <v>55</v>
      </c>
      <c r="L19" s="60"/>
      <c r="M19" s="49" t="s">
        <v>38</v>
      </c>
      <c r="N19" s="60"/>
      <c r="O19" s="49" t="s">
        <v>39</v>
      </c>
      <c r="P19" s="60"/>
      <c r="Q19" s="49" t="s">
        <v>40</v>
      </c>
      <c r="R19" s="60"/>
      <c r="S19" s="49" t="s">
        <v>41</v>
      </c>
      <c r="T19" s="60"/>
      <c r="U19" s="49" t="s">
        <v>42</v>
      </c>
      <c r="V19" s="60"/>
      <c r="W19" s="46">
        <f>F19*H19</f>
        <v>0</v>
      </c>
      <c r="X19" s="46">
        <f>W19*(100-D$3)/100</f>
        <v>0</v>
      </c>
      <c r="Y19" s="51"/>
    </row>
    <row r="20" spans="1:25" s="52" customFormat="1" ht="159.75" customHeight="1">
      <c r="A20" s="41" t="s">
        <v>61</v>
      </c>
      <c r="B20" s="42"/>
      <c r="C20" s="43" t="s">
        <v>62</v>
      </c>
      <c r="D20" s="44" t="s">
        <v>63</v>
      </c>
      <c r="E20" s="45">
        <v>1</v>
      </c>
      <c r="F20" s="46">
        <v>958.72</v>
      </c>
      <c r="G20" s="47">
        <f>J20+L20+N20+P20+R20+T20+V20</f>
        <v>0</v>
      </c>
      <c r="H20" s="48">
        <f>IF($H$1="",1,$H$1)*G20</f>
        <v>0</v>
      </c>
      <c r="I20" s="49" t="s">
        <v>64</v>
      </c>
      <c r="J20" s="50"/>
      <c r="K20" s="49" t="s">
        <v>65</v>
      </c>
      <c r="L20" s="60"/>
      <c r="M20" s="49" t="s">
        <v>66</v>
      </c>
      <c r="N20" s="60"/>
      <c r="O20" s="49" t="s">
        <v>67</v>
      </c>
      <c r="P20" s="60"/>
      <c r="Q20" s="49" t="s">
        <v>40</v>
      </c>
      <c r="R20" s="60"/>
      <c r="S20" s="49" t="s">
        <v>41</v>
      </c>
      <c r="T20" s="60"/>
      <c r="U20" s="49" t="s">
        <v>42</v>
      </c>
      <c r="V20" s="60"/>
      <c r="W20" s="46">
        <f>F20*H20</f>
        <v>0</v>
      </c>
      <c r="X20" s="46">
        <f>W20*(100-D$3)/100</f>
        <v>0</v>
      </c>
      <c r="Y20" s="51"/>
    </row>
    <row r="22" spans="3:4" ht="20.25">
      <c r="C22" s="53" t="s">
        <v>29</v>
      </c>
      <c r="D22" s="54"/>
    </row>
    <row r="23" spans="3:5" ht="20.25">
      <c r="C23" s="55" t="s">
        <v>30</v>
      </c>
      <c r="D23" s="56">
        <f>$G$2</f>
        <v>0</v>
      </c>
      <c r="E23" s="56"/>
    </row>
    <row r="24" spans="3:22" ht="20.25">
      <c r="C24" s="55" t="s">
        <v>31</v>
      </c>
      <c r="D24" s="57">
        <f>$G$3</f>
        <v>0</v>
      </c>
      <c r="E24" s="57"/>
      <c r="F24" s="58"/>
      <c r="G24" s="59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</sheetData>
  <sheetProtection password="CA9C" sheet="1" objects="1" scenarios="1" formatColumns="0"/>
  <mergeCells count="25">
    <mergeCell ref="C11:H11"/>
    <mergeCell ref="C14:H14"/>
    <mergeCell ref="C15:H15"/>
    <mergeCell ref="C18:H18"/>
    <mergeCell ref="D23:E23"/>
    <mergeCell ref="D24:E24"/>
    <mergeCell ref="C6:H6"/>
    <mergeCell ref="C7:H7"/>
    <mergeCell ref="C8:H8"/>
    <mergeCell ref="C9:H9"/>
    <mergeCell ref="I4:V4"/>
    <mergeCell ref="I5:J5"/>
    <mergeCell ref="K5:L5"/>
    <mergeCell ref="M5:N5"/>
    <mergeCell ref="O5:P5"/>
    <mergeCell ref="Q5:R5"/>
    <mergeCell ref="S5:T5"/>
    <mergeCell ref="U5:V5"/>
    <mergeCell ref="C2:D2"/>
    <mergeCell ref="G2:H2"/>
    <mergeCell ref="G3:H3"/>
    <mergeCell ref="A4:A5"/>
    <mergeCell ref="B4:B5"/>
    <mergeCell ref="C4:C5"/>
    <mergeCell ref="D4:D5"/>
  </mergeCells>
  <dataValidations count="1">
    <dataValidation type="whole" operator="greaterThanOrEqual" allowBlank="1" showInputMessage="1" showErrorMessage="1" sqref="G65531">
      <formula1>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</dc:creator>
  <cp:keywords/>
  <dc:description/>
  <cp:lastModifiedBy>Yulya</cp:lastModifiedBy>
  <dcterms:created xsi:type="dcterms:W3CDTF">2016-05-24T11:44:05Z</dcterms:created>
  <dcterms:modified xsi:type="dcterms:W3CDTF">2016-05-24T11:44:39Z</dcterms:modified>
  <cp:category/>
  <cp:version/>
  <cp:contentType/>
  <cp:contentStatus/>
</cp:coreProperties>
</file>